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865" windowHeight="7560" activeTab="1"/>
  </bookViews>
  <sheets>
    <sheet name="נספח ב4" sheetId="1" r:id="rId1"/>
    <sheet name="נספח ב5"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J8" i="2"/>
  <c r="Q8" i="2" s="1"/>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<sst xmlns="http://schemas.openxmlformats.org/spreadsheetml/2006/main" count="88" uniqueCount="56">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</sst>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10930670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יהב - קרן השתלמות וחסכון פ.ר.ח. בע"מ</v>
          </cell>
          <cell r="F13">
            <v>2017</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340</v>
          </cell>
          <cell r="E14">
            <v>95</v>
          </cell>
          <cell r="F14">
            <v>213</v>
          </cell>
          <cell r="G14">
            <v>14</v>
          </cell>
          <cell r="H14">
            <v>4</v>
          </cell>
          <cell r="I14">
            <v>8</v>
          </cell>
          <cell r="J14">
            <v>6</v>
          </cell>
          <cell r="K14">
            <v>0</v>
          </cell>
        </row>
      </sheetData>
      <sheetData sheetId="10"/>
      <sheetData sheetId="11"/>
      <sheetData sheetId="12">
        <row r="14">
          <cell r="D14">
            <v>465</v>
          </cell>
          <cell r="E14">
            <v>2</v>
          </cell>
          <cell r="F14">
            <v>336</v>
          </cell>
          <cell r="G14">
            <v>89</v>
          </cell>
          <cell r="H14">
            <v>8</v>
          </cell>
          <cell r="I14">
            <v>4</v>
          </cell>
          <cell r="J14">
            <v>26</v>
          </cell>
          <cell r="K14">
            <v>5</v>
          </cell>
          <cell r="L14">
            <v>4</v>
          </cell>
          <cell r="M14">
            <v>0</v>
          </cell>
          <cell r="N14">
            <v>0</v>
          </cell>
          <cell r="O14">
            <v>0</v>
          </cell>
          <cell r="P14">
            <v>0</v>
          </cell>
          <cell r="Q14">
            <v>1</v>
          </cell>
          <cell r="R14">
            <v>1</v>
          </cell>
          <cell r="S14">
            <v>1</v>
          </cell>
          <cell r="T14">
            <v>0</v>
          </cell>
          <cell r="U14">
            <v>0</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sqref="A1:XFD1048576"/>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יהב - קרן השתלמות וחסכון פ.ר.ח.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2017</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0.27941176470588236</v>
      </c>
      <c r="E10" s="29">
        <f>IF('[1]נספח א4 - G'!$D$14=0,"",'[1]נספח א4 - G'!F14/'[1]נספח א4 - G'!$D$14)</f>
        <v>0.62647058823529411</v>
      </c>
      <c r="F10" s="29">
        <f>IF('[1]נספח א4 - G'!$D$14=0,"",'[1]נספח א4 - G'!G14/'[1]נספח א4 - G'!$D$14)</f>
        <v>4.1176470588235294E-2</v>
      </c>
      <c r="G10" s="29">
        <f>IF('[1]נספח א4 - G'!$D$14=0,"",'[1]נספח א4 - G'!H14/'[1]נספח א4 - G'!$D$14)</f>
        <v>1.1764705882352941E-2</v>
      </c>
      <c r="H10" s="29">
        <f>IF('[1]נספח א4 - G'!$D$14=0,"",'[1]נספח א4 - G'!I14/'[1]נספח א4 - G'!$D$14)</f>
        <v>2.3529411764705882E-2</v>
      </c>
      <c r="I10" s="29">
        <f>IF('[1]נספח א4 - G'!$D$14=0,"",'[1]נספח א4 - G'!J14/'[1]נספח א4 - G'!$D$14)</f>
        <v>1.7647058823529412E-2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G21" sqref="G21"/>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יהב - קרן השתלמות וחסכון פ.ר.ח. בע"מ</v>
      </c>
    </row>
    <row r="3" spans="2:23" ht="15.75" x14ac:dyDescent="0.25">
      <c r="B3" s="5" t="str">
        <f>CONCATENATE([1]הוראות!Z13,[1]הוראות!F13)</f>
        <v>הנתונים ביחידות בודדות לשנת 2017</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tr">
        <f>'[2]נספח ב4'!C8</f>
        <v>סה"כ</v>
      </c>
      <c r="D8" s="17" t="s">
        <v>6</v>
      </c>
      <c r="E8" s="17" t="s">
        <v>38</v>
      </c>
      <c r="F8" s="17" t="s">
        <v>39</v>
      </c>
      <c r="G8" s="17" t="s">
        <v>40</v>
      </c>
      <c r="H8" s="18" t="s">
        <v>41</v>
      </c>
      <c r="I8" s="41" t="s">
        <v>42</v>
      </c>
      <c r="J8" s="42" t="str">
        <f>'[2]נספח ב4'!C8</f>
        <v>סה"כ</v>
      </c>
      <c r="K8" s="17" t="s">
        <v>43</v>
      </c>
      <c r="L8" s="17" t="s">
        <v>44</v>
      </c>
      <c r="M8" s="17" t="s">
        <v>7</v>
      </c>
      <c r="N8" s="17" t="s">
        <v>8</v>
      </c>
      <c r="O8" s="18" t="s">
        <v>9</v>
      </c>
      <c r="P8" s="41" t="s">
        <v>45</v>
      </c>
      <c r="Q8" s="42" t="str">
        <f>J8</f>
        <v>סה"כ</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4.3010752688172043E-3</v>
      </c>
      <c r="E10" s="29">
        <f>IF('[1]נספח א5 - G'!$D$14=0,"",'[1]נספח א5 - G'!F14/'[1]נספח א5 - G'!$D$14)</f>
        <v>0.72258064516129028</v>
      </c>
      <c r="F10" s="29">
        <f>IF('[1]נספח א5 - G'!$D$14=0,"",'[1]נספח א5 - G'!G14/'[1]נספח א5 - G'!$D$14)</f>
        <v>0.1913978494623656</v>
      </c>
      <c r="G10" s="29">
        <f>IF('[1]נספח א5 - G'!$D$14=0,"",'[1]נספח א5 - G'!H14/'[1]נספח א5 - G'!$D$14)</f>
        <v>1.7204301075268817E-2</v>
      </c>
      <c r="H10" s="29">
        <f>IF('[1]נספח א5 - G'!$D$14=0,"",'[1]נספח א5 - G'!I14/'[1]נספח א5 - G'!$D$14)</f>
        <v>8.6021505376344086E-3</v>
      </c>
      <c r="I10" s="29">
        <f>IF('[1]נספח א5 - G'!$D$14=0,"",'[1]נספח א5 - G'!J14/'[1]נספח א5 - G'!$D$14)</f>
        <v>5.5913978494623658E-2</v>
      </c>
      <c r="J10" s="29">
        <f>IF('[1]נספח א5 - G'!$K$14=0,"",'[1]נספח א5 - G'!K14/'[1]נספח א5 - G'!$K$14)</f>
        <v>1</v>
      </c>
      <c r="K10" s="29">
        <f>IF('[1]נספח א5 - G'!$K$14=0,"",'[1]נספח א5 - G'!L14/'[1]נספח א5 - G'!$K$14)</f>
        <v>0.8</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0.2</v>
      </c>
      <c r="Q10" s="29">
        <f>IF('[1]נספח א5 - G'!$R$14=0,"",'[1]נספח א5 - G'!R14/'[1]נספח א5 - G'!$R$14)</f>
        <v>1</v>
      </c>
      <c r="R10" s="29">
        <f>IF('[1]נספח א5 - G'!$R$14=0,"",'[1]נספח א5 - G'!S14/'[1]נספח א5 - G'!$R$14)</f>
        <v>1</v>
      </c>
      <c r="S10" s="29">
        <f>IF('[1]נספח א5 - G'!$R$14=0,"",'[1]נספח א5 - G'!T14/'[1]נספח א5 - G'!$R$14)</f>
        <v>0</v>
      </c>
      <c r="T10" s="29">
        <f>IF('[1]נספח א5 - G'!$R$14=0,"",'[1]נספח א5 - G'!U14/'[1]נספח א5 - G'!$R$14)</f>
        <v>0</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2018-02-27T06:44:31Z</dcterms:created>
  <dcterms:modified xsi:type="dcterms:W3CDTF">2018-02-27T06:46:09Z</dcterms:modified>
</cp:coreProperties>
</file>