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הוצאות ישירות\2023\Q4.2023\בינלאומי+רום\פרח\"/>
    </mc:Choice>
  </mc:AlternateContent>
  <xr:revisionPtr revIDLastSave="0" documentId="13_ncr:1_{0B8FF731-6B8A-4AAA-AC13-DD8B12275436}" xr6:coauthVersionLast="36" xr6:coauthVersionMax="36" xr10:uidLastSave="{00000000-0000-0000-0000-000000000000}"/>
  <bookViews>
    <workbookView xWindow="0" yWindow="0" windowWidth="21510" windowHeight="8505" xr2:uid="{00000000-000D-0000-FFFF-FFFF00000000}"/>
  </bookViews>
  <sheets>
    <sheet name="נספח 1 " sheetId="1" r:id="rId1"/>
    <sheet name="נספח 2מצרפי" sheetId="5" r:id="rId2"/>
    <sheet name=" מצרפי נספח 3" sheetId="6" r:id="rId3"/>
  </sheets>
  <calcPr calcId="191029"/>
</workbook>
</file>

<file path=xl/calcChain.xml><?xml version="1.0" encoding="utf-8"?>
<calcChain xmlns="http://schemas.openxmlformats.org/spreadsheetml/2006/main">
  <c r="A53" i="1" l="1"/>
  <c r="A55" i="1" s="1"/>
  <c r="A58" i="1" l="1"/>
  <c r="I12" i="1" l="1"/>
  <c r="E53" i="1" l="1"/>
  <c r="D15" i="5" l="1"/>
  <c r="D34" i="6" l="1"/>
  <c r="D54" i="6" l="1"/>
  <c r="I51" i="1" l="1"/>
  <c r="I30" i="1" l="1"/>
  <c r="D8" i="6" l="1"/>
  <c r="D8" i="5"/>
  <c r="A8" i="1"/>
  <c r="E8" i="1"/>
  <c r="J6" i="6"/>
  <c r="J6" i="5"/>
  <c r="C6" i="1"/>
  <c r="G6" i="1"/>
  <c r="A59" i="1" l="1"/>
  <c r="E58" i="1"/>
  <c r="E59" i="1" s="1"/>
  <c r="E39" i="1"/>
  <c r="E55" i="1" s="1"/>
  <c r="D35" i="5" l="1"/>
  <c r="A39" i="1"/>
  <c r="I47" i="1"/>
  <c r="I53" i="1" s="1"/>
  <c r="I37" i="1"/>
  <c r="I36" i="1"/>
  <c r="I33" i="1"/>
  <c r="I32" i="1"/>
  <c r="I31" i="1"/>
  <c r="I29" i="1"/>
  <c r="I28" i="1"/>
  <c r="I27" i="1"/>
  <c r="I26" i="1"/>
  <c r="I25" i="1"/>
  <c r="I22" i="1"/>
  <c r="I21" i="1"/>
  <c r="I20" i="1"/>
  <c r="I16" i="1"/>
  <c r="I15" i="1"/>
  <c r="I58" i="1" l="1"/>
  <c r="I59" i="1" s="1"/>
  <c r="D36" i="5"/>
  <c r="I39" i="1"/>
  <c r="I55" i="1" s="1"/>
  <c r="D79" i="6"/>
  <c r="I11" i="1"/>
  <c r="D76" i="6"/>
  <c r="D77" i="6" s="1"/>
  <c r="D78" i="6" s="1"/>
</calcChain>
</file>

<file path=xl/sharedStrings.xml><?xml version="1.0" encoding="utf-8"?>
<sst xmlns="http://schemas.openxmlformats.org/spreadsheetml/2006/main" count="516" uniqueCount="146">
  <si>
    <t>פ.ר.ח השת.מסלול כללי</t>
  </si>
  <si>
    <t>6011</t>
  </si>
  <si>
    <t>מספר אישור אוצר</t>
  </si>
  <si>
    <t>420</t>
  </si>
  <si>
    <t xml:space="preserve">נספח 1 </t>
  </si>
  <si>
    <t/>
  </si>
  <si>
    <t>תאריך נכונות דו"ח</t>
  </si>
  <si>
    <t>קידוד קופה</t>
  </si>
  <si>
    <t>510930670-00000000000420-0420-000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</si>
  <si>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</si>
  <si>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</si>
  <si>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</si>
  <si>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</si>
  <si>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</si>
  <si>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</si>
  <si>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</si>
  <si>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</si>
  <si>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</si>
  <si>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</si>
  <si>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</si>
  <si>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</si>
  <si>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</si>
  <si>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</si>
  <si>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</si>
  <si>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</si>
  <si>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</si>
  <si>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</si>
  <si>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</si>
  <si>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</si>
  <si>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</si>
  <si>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</si>
  <si>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</si>
  <si>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</si>
  <si>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</si>
  <si>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</si>
  <si>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</si>
  <si>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</si>
  <si>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</si>
  <si>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</si>
  <si>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</si>
  <si>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</si>
  <si>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</si>
  <si>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</si>
  <si>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</si>
  <si>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</si>
  <si>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</si>
  <si>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</si>
  <si>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</si>
  <si>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</si>
  <si>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נספח 2</t>
  </si>
  <si>
    <t>לתקופה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</si>
  <si>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</si>
  <si>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</si>
  <si>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</si>
  <si>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</si>
  <si>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</si>
  <si>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זרים</t>
  </si>
  <si>
    <t>סך עמלות ברוקראז</t>
  </si>
  <si>
    <t>עמלות קסטודיאן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</si>
  <si>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</si>
  <si>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</si>
  <si>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</si>
  <si>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</si>
  <si>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</si>
  <si>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</si>
  <si>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</si>
  <si>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</si>
  <si>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</si>
  <si>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</si>
  <si>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</si>
  <si>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</si>
  <si>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</si>
  <si>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</si>
  <si>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</si>
  <si>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</si>
  <si>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</si>
  <si>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</si>
  <si>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</si>
  <si>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</si>
  <si>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</si>
  <si>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</si>
  <si>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</si>
  <si>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</si>
  <si>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תשלומים בגין השקעה בתעודות סל</t>
  </si>
  <si>
    <t>תעודת סל ישראלית</t>
  </si>
  <si>
    <t>תעודת סל זרה</t>
  </si>
  <si>
    <t>סך החזר בגין תעודות סל</t>
  </si>
  <si>
    <t>סך הכל עמלות ניהול חיצוני</t>
  </si>
  <si>
    <t>סך נכסים לסוף שנה קודמת</t>
  </si>
  <si>
    <t>פ.ר.ח. אג"ח ללא מניו</t>
  </si>
  <si>
    <t>6131</t>
  </si>
  <si>
    <t>1471</t>
  </si>
  <si>
    <t>510930670-00000000000420-1471-000</t>
  </si>
  <si>
    <t>0</t>
  </si>
  <si>
    <t>544</t>
  </si>
  <si>
    <t>יהב פ.ר.ח. - חברה לניהול קופות גמל בע"מ</t>
  </si>
  <si>
    <t>הבינלאומי</t>
  </si>
  <si>
    <t>סך תשלומים בגין השקעה בתעודות סל</t>
  </si>
  <si>
    <t>פרח</t>
  </si>
  <si>
    <t>מיטב תכלית קרנות נאמנות בע"מ</t>
  </si>
  <si>
    <t>MARKET VECTORS ETF</t>
  </si>
  <si>
    <t>GLOBAL X MANAGEMENT</t>
  </si>
  <si>
    <t>VANGUARD GROUP</t>
  </si>
  <si>
    <t>FRANKLIN ADVISORS</t>
  </si>
  <si>
    <t>CREDIT SUISSE ASSET MANAGEMENT</t>
  </si>
  <si>
    <t>KOTAK</t>
  </si>
  <si>
    <t>SUMITOMO MITSUI</t>
  </si>
  <si>
    <t>SCHRODER INVESTMENT MANAGEMENT</t>
  </si>
  <si>
    <t>TRIGON</t>
  </si>
  <si>
    <t>מגדל</t>
  </si>
  <si>
    <t>MV Subordinated V</t>
  </si>
  <si>
    <t>DIAMOND CAPITAL</t>
  </si>
  <si>
    <t>STEAT STREET</t>
  </si>
  <si>
    <t>INVESCO POWER SHARES</t>
  </si>
  <si>
    <t>ISHARES</t>
  </si>
  <si>
    <t>FIRST TRUST ADVISORS</t>
  </si>
  <si>
    <t>VANECK VECTORS</t>
  </si>
  <si>
    <t>KRANESHARS FUNDS</t>
  </si>
  <si>
    <t>WISDOMTREE</t>
  </si>
  <si>
    <t>מור</t>
  </si>
  <si>
    <t>MV SENIOR 2</t>
  </si>
  <si>
    <t>רוטשילד אירופה נדלן אדריס</t>
  </si>
  <si>
    <t>קרן השקעה ישראליות</t>
  </si>
  <si>
    <t>קרן השקעה חוץ</t>
  </si>
  <si>
    <t>אלקטרה נדל"ן 3</t>
  </si>
  <si>
    <t>ספרה פארק-אין ג'י פי</t>
  </si>
  <si>
    <t>PANTHEON ACCESS</t>
  </si>
  <si>
    <t xml:space="preserve">הראל </t>
  </si>
  <si>
    <t>סוף רבעון</t>
  </si>
  <si>
    <t>WINDIN  CAPITAL FUND LP</t>
  </si>
  <si>
    <t>VINTAGE 5 ACCESS</t>
  </si>
  <si>
    <t>נוקד אופורטיוניטי סדרה א</t>
  </si>
  <si>
    <t>נוקד לונג</t>
  </si>
  <si>
    <t>אלפא ערך</t>
  </si>
  <si>
    <t>אלקטרה נדל"ן 2</t>
  </si>
  <si>
    <t>BLUE ATLANTIC PARTNERS II</t>
  </si>
  <si>
    <t>BLUE ATLANTIC PARTNERS III</t>
  </si>
  <si>
    <t>HARBOURVEST DOVER X</t>
  </si>
  <si>
    <t>Forma Fund I</t>
  </si>
  <si>
    <t>Forma European Fund II</t>
  </si>
  <si>
    <t>אלטו נדלן 3</t>
  </si>
  <si>
    <t>Hamilton Lane CI IV</t>
  </si>
  <si>
    <t>Madison realty cap debt v</t>
  </si>
  <si>
    <t>אי.בי.אי פילאר גטינגן נכסים 1</t>
  </si>
  <si>
    <t>LYXOR</t>
  </si>
  <si>
    <t>DIREXIONSHARES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</si>
</sst>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indexed="8"/>
      <name val="Calibri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  <scheme val="minor"/>
    </font>
    <font>
      <b/>
      <sz val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none">
        <fgColor indexed="43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8" fillId="6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5" borderId="0" xfId="0" applyFont="1" applyFill="1" applyAlignment="1">
      <alignment horizontal="right" wrapText="1"/>
    </xf>
    <xf numFmtId="4" fontId="6" fillId="3" borderId="0" xfId="0" applyNumberFormat="1" applyFont="1" applyFill="1" applyAlignment="1">
      <alignment horizontal="right"/>
    </xf>
    <xf numFmtId="0" fontId="7" fillId="7" borderId="0" xfId="0" applyFont="1" applyFill="1" applyAlignment="1">
      <alignment horizontal="right"/>
    </xf>
    <xf numFmtId="0" fontId="8" fillId="6" borderId="0" xfId="1"/>
    <xf numFmtId="0" fontId="7" fillId="7" borderId="0" xfId="1" applyFont="1" applyFill="1" applyAlignment="1">
      <alignment horizontal="right"/>
    </xf>
    <xf numFmtId="0" fontId="1" fillId="2" borderId="0" xfId="1" applyFont="1" applyFill="1" applyAlignment="1">
      <alignment horizontal="right" wrapText="1"/>
    </xf>
    <xf numFmtId="0" fontId="1" fillId="3" borderId="0" xfId="1" applyFont="1" applyFill="1" applyAlignment="1">
      <alignment horizontal="right" wrapText="1"/>
    </xf>
    <xf numFmtId="4" fontId="1" fillId="4" borderId="0" xfId="1" applyNumberFormat="1" applyFont="1" applyFill="1" applyAlignment="1">
      <alignment horizontal="right"/>
    </xf>
    <xf numFmtId="0" fontId="1" fillId="4" borderId="0" xfId="1" applyFont="1" applyFill="1" applyAlignment="1">
      <alignment horizontal="right" wrapText="1"/>
    </xf>
    <xf numFmtId="0" fontId="1" fillId="5" borderId="0" xfId="1" applyFont="1" applyFill="1" applyAlignment="1">
      <alignment horizontal="right" wrapText="1"/>
    </xf>
    <xf numFmtId="4" fontId="1" fillId="3" borderId="0" xfId="1" applyNumberFormat="1" applyFont="1" applyFill="1" applyAlignment="1">
      <alignment horizontal="right"/>
    </xf>
    <xf numFmtId="4" fontId="1" fillId="5" borderId="0" xfId="1" applyNumberFormat="1" applyFont="1" applyFill="1" applyAlignment="1">
      <alignment horizontal="right"/>
    </xf>
    <xf numFmtId="4" fontId="9" fillId="8" borderId="0" xfId="0" applyNumberFormat="1" applyFont="1" applyFill="1" applyBorder="1" applyAlignment="1">
      <alignment horizontal="left" wrapText="1"/>
    </xf>
    <xf numFmtId="10" fontId="0" fillId="0" borderId="0" xfId="2" applyNumberFormat="1" applyFont="1"/>
    <xf numFmtId="4" fontId="0" fillId="0" borderId="0" xfId="0" applyNumberFormat="1"/>
    <xf numFmtId="14" fontId="7" fillId="7" borderId="0" xfId="1" applyNumberFormat="1" applyFont="1" applyFill="1" applyAlignment="1">
      <alignment horizontal="right"/>
    </xf>
    <xf numFmtId="14" fontId="7" fillId="7" borderId="0" xfId="0" applyNumberFormat="1" applyFont="1" applyFill="1" applyAlignment="1">
      <alignment horizontal="right"/>
    </xf>
    <xf numFmtId="14" fontId="1" fillId="2" borderId="0" xfId="1" applyNumberFormat="1" applyFont="1" applyFill="1" applyAlignment="1">
      <alignment horizontal="right" wrapText="1"/>
    </xf>
    <xf numFmtId="14" fontId="1" fillId="2" borderId="0" xfId="0" applyNumberFormat="1" applyFont="1" applyFill="1" applyAlignment="1">
      <alignment horizontal="right" wrapText="1"/>
    </xf>
    <xf numFmtId="4" fontId="9" fillId="5" borderId="0" xfId="0" applyNumberFormat="1" applyFont="1" applyFill="1" applyAlignment="1">
      <alignment horizontal="right"/>
    </xf>
    <xf numFmtId="0" fontId="9" fillId="5" borderId="0" xfId="0" applyFont="1" applyFill="1" applyAlignment="1">
      <alignment horizontal="right" wrapText="1"/>
    </xf>
    <xf numFmtId="4" fontId="9" fillId="4" borderId="0" xfId="0" applyNumberFormat="1" applyFont="1" applyFill="1" applyAlignment="1">
      <alignment horizontal="right"/>
    </xf>
    <xf numFmtId="0" fontId="1" fillId="5" borderId="0" xfId="0" applyFont="1" applyFill="1" applyAlignment="1">
      <alignment horizontal="right" wrapText="1"/>
    </xf>
    <xf numFmtId="43" fontId="0" fillId="0" borderId="0" xfId="3" applyFont="1"/>
    <xf numFmtId="0" fontId="1" fillId="4" borderId="0" xfId="0" applyFont="1" applyFill="1" applyAlignment="1">
      <alignment horizontal="right" wrapText="1"/>
    </xf>
    <xf numFmtId="43" fontId="8" fillId="6" borderId="0" xfId="3" applyFill="1"/>
    <xf numFmtId="4" fontId="8" fillId="6" borderId="0" xfId="1" applyNumberFormat="1"/>
    <xf numFmtId="43" fontId="8" fillId="6" borderId="0" xfId="1" applyNumberFormat="1"/>
    <xf numFmtId="43" fontId="1" fillId="3" borderId="0" xfId="3" applyFont="1" applyFill="1" applyAlignment="1">
      <alignment horizontal="right" wrapText="1"/>
    </xf>
    <xf numFmtId="4" fontId="5" fillId="5" borderId="0" xfId="0" applyNumberFormat="1" applyFont="1" applyFill="1" applyAlignment="1">
      <alignment horizontal="right" wrapText="1"/>
    </xf>
    <xf numFmtId="43" fontId="9" fillId="5" borderId="0" xfId="3" applyFont="1" applyFill="1" applyAlignment="1">
      <alignment horizontal="right"/>
    </xf>
    <xf numFmtId="43" fontId="1" fillId="4" borderId="0" xfId="3" applyFont="1" applyFill="1" applyAlignment="1">
      <alignment horizontal="right" wrapText="1"/>
    </xf>
    <xf numFmtId="4" fontId="0" fillId="6" borderId="0" xfId="1" applyNumberFormat="1" applyFont="1"/>
    <xf numFmtId="4" fontId="1" fillId="4" borderId="0" xfId="0" applyNumberFormat="1" applyFont="1" applyFill="1" applyAlignment="1">
      <alignment horizontal="right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60"/>
  <sheetViews>
    <sheetView tabSelected="1" zoomScale="85" zoomScaleNormal="85" workbookViewId="0">
      <selection activeCell="A47" sqref="A47"/>
    </sheetView>
  </sheetViews>
  <sheetFormatPr defaultRowHeight="15" x14ac:dyDescent="0.25"/>
  <cols>
    <col min="1" max="1" width="12" customWidth="1"/>
    <col min="2" max="2" width="76" customWidth="1"/>
    <col min="3" max="3" width="24.28515625" customWidth="1"/>
    <col min="5" max="5" width="12" customWidth="1"/>
    <col min="6" max="6" width="76" customWidth="1"/>
    <col min="7" max="7" width="24.28515625" customWidth="1"/>
    <col min="9" max="9" width="12" customWidth="1"/>
    <col min="10" max="10" width="76" customWidth="1"/>
    <col min="11" max="11" width="24.28515625" customWidth="1"/>
  </cols>
  <sheetData>
    <row r="3" spans="1:13" x14ac:dyDescent="0.25">
      <c r="B3" s="7" t="s">
        <v>0</v>
      </c>
      <c r="C3" s="7" t="s">
        <v>1</v>
      </c>
      <c r="F3" s="7" t="s">
        <v>89</v>
      </c>
      <c r="G3" s="7" t="s">
        <v>90</v>
      </c>
      <c r="J3" s="7"/>
      <c r="K3" s="7" t="s">
        <v>98</v>
      </c>
    </row>
    <row r="4" spans="1:13" x14ac:dyDescent="0.25">
      <c r="B4" s="7" t="s">
        <v>2</v>
      </c>
      <c r="C4" s="7" t="s">
        <v>3</v>
      </c>
      <c r="F4" s="7" t="s">
        <v>2</v>
      </c>
      <c r="G4" s="7" t="s">
        <v>91</v>
      </c>
      <c r="J4" s="7" t="s">
        <v>2</v>
      </c>
      <c r="K4" s="7"/>
    </row>
    <row r="5" spans="1:13" x14ac:dyDescent="0.25">
      <c r="B5" s="7" t="s">
        <v>4</v>
      </c>
      <c r="C5" s="7" t="s">
        <v>5</v>
      </c>
      <c r="F5" s="7" t="s">
        <v>4</v>
      </c>
      <c r="G5" s="7" t="s">
        <v>5</v>
      </c>
      <c r="J5" s="7" t="s">
        <v>4</v>
      </c>
      <c r="K5" s="7" t="s">
        <v>5</v>
      </c>
    </row>
    <row r="6" spans="1:13" x14ac:dyDescent="0.25">
      <c r="B6" s="7" t="s">
        <v>6</v>
      </c>
      <c r="C6" s="21">
        <f>K6</f>
        <v>45291</v>
      </c>
      <c r="F6" s="7" t="s">
        <v>6</v>
      </c>
      <c r="G6" s="21">
        <f>K6</f>
        <v>45291</v>
      </c>
      <c r="J6" s="7" t="s">
        <v>6</v>
      </c>
      <c r="K6" s="21">
        <v>45291</v>
      </c>
    </row>
    <row r="7" spans="1:13" ht="10.5" customHeight="1" x14ac:dyDescent="0.25">
      <c r="B7" s="7" t="s">
        <v>7</v>
      </c>
      <c r="C7" s="7" t="s">
        <v>8</v>
      </c>
      <c r="F7" s="7" t="s">
        <v>7</v>
      </c>
      <c r="G7" s="7" t="s">
        <v>92</v>
      </c>
      <c r="J7" s="7" t="s">
        <v>7</v>
      </c>
      <c r="K7" s="7"/>
    </row>
    <row r="8" spans="1:13" x14ac:dyDescent="0.25">
      <c r="A8" s="23">
        <f>I8</f>
        <v>45291</v>
      </c>
      <c r="B8" s="1" t="s">
        <v>9</v>
      </c>
      <c r="C8" s="1" t="s">
        <v>5</v>
      </c>
      <c r="E8" s="23">
        <f>I8</f>
        <v>45291</v>
      </c>
      <c r="F8" s="1" t="s">
        <v>9</v>
      </c>
      <c r="G8" s="1" t="s">
        <v>5</v>
      </c>
      <c r="I8" s="23">
        <v>45291</v>
      </c>
      <c r="J8" s="1" t="s">
        <v>9</v>
      </c>
      <c r="K8" s="1" t="s">
        <v>5</v>
      </c>
    </row>
    <row r="9" spans="1:13" x14ac:dyDescent="0.25">
      <c r="A9" s="1" t="s">
        <v>10</v>
      </c>
      <c r="B9" s="1" t="s">
        <v>5</v>
      </c>
      <c r="C9" s="1" t="s">
        <v>5</v>
      </c>
      <c r="E9" s="1" t="s">
        <v>10</v>
      </c>
      <c r="F9" s="1" t="s">
        <v>5</v>
      </c>
      <c r="G9" s="1" t="s">
        <v>5</v>
      </c>
      <c r="I9" s="1" t="s">
        <v>10</v>
      </c>
      <c r="J9" s="1" t="s">
        <v>5</v>
      </c>
      <c r="K9" s="1" t="s">
        <v>5</v>
      </c>
    </row>
    <row r="10" spans="1:13" x14ac:dyDescent="0.25">
      <c r="A10" s="2" t="s">
        <v>5</v>
      </c>
      <c r="B10" s="2" t="s">
        <v>11</v>
      </c>
      <c r="C10" s="2" t="s">
        <v>12</v>
      </c>
      <c r="E10" s="2" t="s">
        <v>5</v>
      </c>
      <c r="F10" s="2" t="s">
        <v>11</v>
      </c>
      <c r="G10" s="2" t="s">
        <v>12</v>
      </c>
      <c r="I10" s="2" t="s">
        <v>5</v>
      </c>
      <c r="J10" s="2" t="s">
        <v>11</v>
      </c>
      <c r="K10" s="2" t="s">
        <v>12</v>
      </c>
    </row>
    <row r="11" spans="1:13" x14ac:dyDescent="0.25">
      <c r="A11" s="4">
        <v>0</v>
      </c>
      <c r="B11" s="3" t="s">
        <v>13</v>
      </c>
      <c r="C11" s="3" t="s">
        <v>5</v>
      </c>
      <c r="E11" s="4">
        <v>0</v>
      </c>
      <c r="F11" s="3" t="s">
        <v>13</v>
      </c>
      <c r="G11" s="3" t="s">
        <v>5</v>
      </c>
      <c r="I11" s="4">
        <f>E11+A11</f>
        <v>0</v>
      </c>
      <c r="J11" s="3" t="s">
        <v>13</v>
      </c>
      <c r="K11" s="3" t="s">
        <v>5</v>
      </c>
      <c r="M11" s="28"/>
    </row>
    <row r="12" spans="1:13" x14ac:dyDescent="0.25">
      <c r="A12" s="4">
        <v>114.96544999999999</v>
      </c>
      <c r="B12" s="3" t="s">
        <v>14</v>
      </c>
      <c r="C12" s="3" t="s">
        <v>5</v>
      </c>
      <c r="E12" s="4">
        <v>1.52</v>
      </c>
      <c r="F12" s="3" t="s">
        <v>14</v>
      </c>
      <c r="G12" s="3" t="s">
        <v>5</v>
      </c>
      <c r="I12" s="4">
        <f>E12+A12</f>
        <v>116.48544999999999</v>
      </c>
      <c r="J12" s="3" t="s">
        <v>14</v>
      </c>
      <c r="K12" s="3" t="s">
        <v>5</v>
      </c>
      <c r="M12" s="28"/>
    </row>
    <row r="13" spans="1:13" x14ac:dyDescent="0.25">
      <c r="A13" s="27"/>
      <c r="B13" s="34"/>
      <c r="C13" s="5"/>
      <c r="E13" s="27"/>
      <c r="F13" s="34"/>
      <c r="G13" s="5" t="s">
        <v>5</v>
      </c>
      <c r="I13" s="27" t="s">
        <v>5</v>
      </c>
      <c r="J13" s="34" t="s">
        <v>5</v>
      </c>
      <c r="K13" s="5" t="s">
        <v>5</v>
      </c>
    </row>
    <row r="14" spans="1:13" x14ac:dyDescent="0.25">
      <c r="A14" s="2" t="s">
        <v>5</v>
      </c>
      <c r="B14" s="2" t="s">
        <v>15</v>
      </c>
      <c r="C14" s="2" t="s">
        <v>16</v>
      </c>
      <c r="E14" s="2" t="s">
        <v>5</v>
      </c>
      <c r="F14" s="2" t="s">
        <v>15</v>
      </c>
      <c r="G14" s="2" t="s">
        <v>16</v>
      </c>
      <c r="I14" s="2" t="s">
        <v>5</v>
      </c>
      <c r="J14" s="2" t="s">
        <v>15</v>
      </c>
      <c r="K14" s="2" t="s">
        <v>16</v>
      </c>
    </row>
    <row r="15" spans="1:13" x14ac:dyDescent="0.25">
      <c r="A15" s="4">
        <v>0</v>
      </c>
      <c r="B15" s="3" t="s">
        <v>17</v>
      </c>
      <c r="C15" s="3" t="s">
        <v>5</v>
      </c>
      <c r="E15" s="4">
        <v>0</v>
      </c>
      <c r="F15" s="3" t="s">
        <v>17</v>
      </c>
      <c r="G15" s="3" t="s">
        <v>5</v>
      </c>
      <c r="I15" s="4">
        <f>E15+A15</f>
        <v>0</v>
      </c>
      <c r="J15" s="3" t="s">
        <v>17</v>
      </c>
      <c r="K15" s="3" t="s">
        <v>5</v>
      </c>
    </row>
    <row r="16" spans="1:13" x14ac:dyDescent="0.25">
      <c r="A16" s="4">
        <v>0</v>
      </c>
      <c r="B16" s="3" t="s">
        <v>18</v>
      </c>
      <c r="C16" s="3" t="s">
        <v>5</v>
      </c>
      <c r="E16" s="4">
        <v>0</v>
      </c>
      <c r="F16" s="3" t="s">
        <v>18</v>
      </c>
      <c r="G16" s="3" t="s">
        <v>5</v>
      </c>
      <c r="I16" s="4">
        <f>E16+A16</f>
        <v>0</v>
      </c>
      <c r="J16" s="3" t="s">
        <v>18</v>
      </c>
      <c r="K16" s="3" t="s">
        <v>5</v>
      </c>
    </row>
    <row r="17" spans="1:11" x14ac:dyDescent="0.25">
      <c r="A17" s="5" t="s">
        <v>5</v>
      </c>
      <c r="B17" s="5" t="s">
        <v>5</v>
      </c>
      <c r="C17" s="5" t="s">
        <v>5</v>
      </c>
      <c r="E17" s="5" t="s">
        <v>5</v>
      </c>
      <c r="F17" s="5" t="s">
        <v>5</v>
      </c>
      <c r="G17" s="5" t="s">
        <v>5</v>
      </c>
      <c r="I17" s="5" t="s">
        <v>5</v>
      </c>
      <c r="J17" s="5" t="s">
        <v>5</v>
      </c>
      <c r="K17" s="5" t="s">
        <v>5</v>
      </c>
    </row>
    <row r="18" spans="1:11" x14ac:dyDescent="0.25">
      <c r="A18" s="2" t="s">
        <v>5</v>
      </c>
      <c r="B18" s="2" t="s">
        <v>19</v>
      </c>
      <c r="C18" s="2" t="s">
        <v>20</v>
      </c>
      <c r="E18" s="2" t="s">
        <v>5</v>
      </c>
      <c r="F18" s="2" t="s">
        <v>19</v>
      </c>
      <c r="G18" s="2" t="s">
        <v>20</v>
      </c>
      <c r="I18" s="2" t="s">
        <v>5</v>
      </c>
      <c r="J18" s="2" t="s">
        <v>19</v>
      </c>
      <c r="K18" s="2" t="s">
        <v>20</v>
      </c>
    </row>
    <row r="19" spans="1:11" x14ac:dyDescent="0.25">
      <c r="A19" s="3" t="s">
        <v>5</v>
      </c>
      <c r="B19" s="3" t="s">
        <v>21</v>
      </c>
      <c r="C19" s="3" t="s">
        <v>5</v>
      </c>
      <c r="E19" s="3" t="s">
        <v>5</v>
      </c>
      <c r="F19" s="3" t="s">
        <v>21</v>
      </c>
      <c r="G19" s="3" t="s">
        <v>5</v>
      </c>
      <c r="I19" s="3" t="s">
        <v>5</v>
      </c>
      <c r="J19" s="3" t="s">
        <v>21</v>
      </c>
      <c r="K19" s="3" t="s">
        <v>5</v>
      </c>
    </row>
    <row r="20" spans="1:11" x14ac:dyDescent="0.25">
      <c r="A20" s="4">
        <v>0</v>
      </c>
      <c r="B20" s="3" t="s">
        <v>22</v>
      </c>
      <c r="C20" s="3" t="s">
        <v>5</v>
      </c>
      <c r="E20" s="4">
        <v>0</v>
      </c>
      <c r="F20" s="3" t="s">
        <v>22</v>
      </c>
      <c r="G20" s="3" t="s">
        <v>5</v>
      </c>
      <c r="I20" s="4">
        <f>E20+A20</f>
        <v>0</v>
      </c>
      <c r="J20" s="3" t="s">
        <v>22</v>
      </c>
      <c r="K20" s="3" t="s">
        <v>5</v>
      </c>
    </row>
    <row r="21" spans="1:11" x14ac:dyDescent="0.25">
      <c r="A21" s="4">
        <v>0</v>
      </c>
      <c r="B21" s="3" t="s">
        <v>23</v>
      </c>
      <c r="C21" s="3" t="s">
        <v>5</v>
      </c>
      <c r="E21" s="4">
        <v>0</v>
      </c>
      <c r="F21" s="3" t="s">
        <v>23</v>
      </c>
      <c r="G21" s="3" t="s">
        <v>5</v>
      </c>
      <c r="I21" s="4">
        <f>E21+A21</f>
        <v>0</v>
      </c>
      <c r="J21" s="3" t="s">
        <v>23</v>
      </c>
      <c r="K21" s="3" t="s">
        <v>5</v>
      </c>
    </row>
    <row r="22" spans="1:11" x14ac:dyDescent="0.25">
      <c r="A22" s="4">
        <v>0</v>
      </c>
      <c r="B22" s="3" t="s">
        <v>24</v>
      </c>
      <c r="C22" s="3" t="s">
        <v>5</v>
      </c>
      <c r="E22" s="4">
        <v>0</v>
      </c>
      <c r="F22" s="3" t="s">
        <v>24</v>
      </c>
      <c r="G22" s="3" t="s">
        <v>5</v>
      </c>
      <c r="I22" s="4">
        <f>E22+A22</f>
        <v>0</v>
      </c>
      <c r="J22" s="3" t="s">
        <v>24</v>
      </c>
      <c r="K22" s="3" t="s">
        <v>5</v>
      </c>
    </row>
    <row r="23" spans="1:11" x14ac:dyDescent="0.25">
      <c r="A23" s="5" t="s">
        <v>5</v>
      </c>
      <c r="B23" s="5" t="s">
        <v>5</v>
      </c>
      <c r="C23" s="5" t="s">
        <v>5</v>
      </c>
      <c r="E23" s="5" t="s">
        <v>5</v>
      </c>
      <c r="F23" s="5" t="s">
        <v>5</v>
      </c>
      <c r="G23" s="5" t="s">
        <v>5</v>
      </c>
      <c r="I23" s="5" t="s">
        <v>5</v>
      </c>
      <c r="J23" s="5" t="s">
        <v>5</v>
      </c>
      <c r="K23" s="5" t="s">
        <v>5</v>
      </c>
    </row>
    <row r="24" spans="1:11" x14ac:dyDescent="0.25">
      <c r="A24" s="2" t="s">
        <v>5</v>
      </c>
      <c r="B24" s="2" t="s">
        <v>25</v>
      </c>
      <c r="C24" s="2" t="s">
        <v>26</v>
      </c>
      <c r="E24" s="2" t="s">
        <v>5</v>
      </c>
      <c r="F24" s="2" t="s">
        <v>25</v>
      </c>
      <c r="G24" s="2" t="s">
        <v>26</v>
      </c>
      <c r="I24" s="2" t="s">
        <v>5</v>
      </c>
      <c r="J24" s="2" t="s">
        <v>25</v>
      </c>
      <c r="K24" s="2" t="s">
        <v>26</v>
      </c>
    </row>
    <row r="25" spans="1:11" x14ac:dyDescent="0.25">
      <c r="A25" s="26">
        <v>46.62</v>
      </c>
      <c r="B25" s="3" t="s">
        <v>27</v>
      </c>
      <c r="C25" s="3" t="s">
        <v>5</v>
      </c>
      <c r="E25" s="26">
        <v>0</v>
      </c>
      <c r="F25" s="3" t="s">
        <v>27</v>
      </c>
      <c r="G25" s="3" t="s">
        <v>5</v>
      </c>
      <c r="I25" s="26">
        <f>E25+A25</f>
        <v>46.62</v>
      </c>
      <c r="J25" s="3" t="s">
        <v>27</v>
      </c>
      <c r="K25" s="3" t="s">
        <v>5</v>
      </c>
    </row>
    <row r="26" spans="1:11" x14ac:dyDescent="0.25">
      <c r="A26" s="38">
        <v>170.47</v>
      </c>
      <c r="B26" s="3" t="s">
        <v>28</v>
      </c>
      <c r="C26" s="3" t="s">
        <v>5</v>
      </c>
      <c r="E26" s="26">
        <v>0</v>
      </c>
      <c r="F26" s="3" t="s">
        <v>28</v>
      </c>
      <c r="G26" s="3" t="s">
        <v>5</v>
      </c>
      <c r="I26" s="26">
        <f>E26+A26</f>
        <v>170.47</v>
      </c>
      <c r="J26" s="3" t="s">
        <v>28</v>
      </c>
      <c r="K26" s="3" t="s">
        <v>5</v>
      </c>
    </row>
    <row r="27" spans="1:11" x14ac:dyDescent="0.25">
      <c r="A27" s="4">
        <v>0</v>
      </c>
      <c r="B27" s="3" t="s">
        <v>29</v>
      </c>
      <c r="C27" s="3" t="s">
        <v>5</v>
      </c>
      <c r="E27" s="4">
        <v>0</v>
      </c>
      <c r="F27" s="3" t="s">
        <v>29</v>
      </c>
      <c r="G27" s="3" t="s">
        <v>5</v>
      </c>
      <c r="I27" s="4">
        <f>E27+A27</f>
        <v>0</v>
      </c>
      <c r="J27" s="3" t="s">
        <v>29</v>
      </c>
      <c r="K27" s="3" t="s">
        <v>5</v>
      </c>
    </row>
    <row r="28" spans="1:11" x14ac:dyDescent="0.25">
      <c r="A28" s="4">
        <v>0</v>
      </c>
      <c r="B28" s="3" t="s">
        <v>30</v>
      </c>
      <c r="C28" s="3" t="s">
        <v>5</v>
      </c>
      <c r="E28" s="4">
        <v>0</v>
      </c>
      <c r="F28" s="3" t="s">
        <v>30</v>
      </c>
      <c r="G28" s="3" t="s">
        <v>5</v>
      </c>
      <c r="I28" s="4">
        <f>E28+A28</f>
        <v>0</v>
      </c>
      <c r="J28" s="3" t="s">
        <v>30</v>
      </c>
      <c r="K28" s="3" t="s">
        <v>5</v>
      </c>
    </row>
    <row r="29" spans="1:11" x14ac:dyDescent="0.25">
      <c r="A29" s="4">
        <v>1.85</v>
      </c>
      <c r="B29" s="3" t="s">
        <v>31</v>
      </c>
      <c r="C29" s="3" t="s">
        <v>5</v>
      </c>
      <c r="E29" s="4">
        <v>0</v>
      </c>
      <c r="F29" s="3" t="s">
        <v>31</v>
      </c>
      <c r="G29" s="3" t="s">
        <v>5</v>
      </c>
      <c r="I29" s="4">
        <f>E29+A29</f>
        <v>1.85</v>
      </c>
      <c r="J29" s="3" t="s">
        <v>31</v>
      </c>
      <c r="K29" s="3" t="s">
        <v>5</v>
      </c>
    </row>
    <row r="30" spans="1:11" x14ac:dyDescent="0.25">
      <c r="A30" s="4">
        <v>84.061045735729124</v>
      </c>
      <c r="B30" s="3" t="s">
        <v>32</v>
      </c>
      <c r="C30" s="3" t="s">
        <v>5</v>
      </c>
      <c r="E30" s="4">
        <v>0</v>
      </c>
      <c r="F30" s="3" t="s">
        <v>32</v>
      </c>
      <c r="G30" s="3" t="s">
        <v>5</v>
      </c>
      <c r="I30" s="4">
        <f>E30+A30</f>
        <v>84.061045735729124</v>
      </c>
      <c r="J30" s="3" t="s">
        <v>32</v>
      </c>
      <c r="K30" s="3" t="s">
        <v>5</v>
      </c>
    </row>
    <row r="31" spans="1:11" x14ac:dyDescent="0.25">
      <c r="A31" s="4">
        <v>0</v>
      </c>
      <c r="B31" s="3" t="s">
        <v>33</v>
      </c>
      <c r="C31" s="3" t="s">
        <v>5</v>
      </c>
      <c r="E31" s="4">
        <v>0</v>
      </c>
      <c r="F31" s="3" t="s">
        <v>33</v>
      </c>
      <c r="G31" s="3" t="s">
        <v>5</v>
      </c>
      <c r="I31" s="4">
        <f>E31+A31</f>
        <v>0</v>
      </c>
      <c r="J31" s="3" t="s">
        <v>33</v>
      </c>
      <c r="K31" s="3" t="s">
        <v>5</v>
      </c>
    </row>
    <row r="32" spans="1:11" x14ac:dyDescent="0.25">
      <c r="A32" s="4">
        <v>32.384671066494597</v>
      </c>
      <c r="B32" s="3" t="s">
        <v>34</v>
      </c>
      <c r="C32" s="3" t="s">
        <v>5</v>
      </c>
      <c r="E32" s="4">
        <v>0.15</v>
      </c>
      <c r="F32" s="3" t="s">
        <v>34</v>
      </c>
      <c r="G32" s="3" t="s">
        <v>5</v>
      </c>
      <c r="I32" s="4">
        <f>E32+A32</f>
        <v>32.534671066494596</v>
      </c>
      <c r="J32" s="3" t="s">
        <v>34</v>
      </c>
      <c r="K32" s="3" t="s">
        <v>5</v>
      </c>
    </row>
    <row r="33" spans="1:11" x14ac:dyDescent="0.25">
      <c r="A33" s="4">
        <v>0</v>
      </c>
      <c r="B33" s="3" t="s">
        <v>35</v>
      </c>
      <c r="C33" s="3" t="s">
        <v>5</v>
      </c>
      <c r="E33" s="4">
        <v>0</v>
      </c>
      <c r="F33" s="3" t="s">
        <v>35</v>
      </c>
      <c r="G33" s="3" t="s">
        <v>5</v>
      </c>
      <c r="I33" s="4">
        <f>E33+A33</f>
        <v>0</v>
      </c>
      <c r="J33" s="3" t="s">
        <v>35</v>
      </c>
      <c r="K33" s="3" t="s">
        <v>5</v>
      </c>
    </row>
    <row r="34" spans="1:11" x14ac:dyDescent="0.25">
      <c r="A34" s="5" t="s">
        <v>5</v>
      </c>
      <c r="B34" s="5" t="s">
        <v>5</v>
      </c>
      <c r="C34" s="5" t="s">
        <v>5</v>
      </c>
      <c r="E34" s="5" t="s">
        <v>5</v>
      </c>
      <c r="F34" s="5" t="s">
        <v>5</v>
      </c>
      <c r="G34" s="5" t="s">
        <v>5</v>
      </c>
      <c r="I34" s="5" t="s">
        <v>5</v>
      </c>
      <c r="J34" s="5" t="s">
        <v>5</v>
      </c>
      <c r="K34" s="5" t="s">
        <v>5</v>
      </c>
    </row>
    <row r="35" spans="1:11" x14ac:dyDescent="0.25">
      <c r="A35" s="2" t="s">
        <v>5</v>
      </c>
      <c r="B35" s="2" t="s">
        <v>36</v>
      </c>
      <c r="C35" s="2" t="s">
        <v>37</v>
      </c>
      <c r="E35" s="2" t="s">
        <v>5</v>
      </c>
      <c r="F35" s="2" t="s">
        <v>36</v>
      </c>
      <c r="G35" s="2" t="s">
        <v>37</v>
      </c>
      <c r="I35" s="2" t="s">
        <v>5</v>
      </c>
      <c r="J35" s="2" t="s">
        <v>36</v>
      </c>
      <c r="K35" s="2" t="s">
        <v>37</v>
      </c>
    </row>
    <row r="36" spans="1:11" x14ac:dyDescent="0.25">
      <c r="A36" s="4">
        <v>0</v>
      </c>
      <c r="B36" s="3" t="s">
        <v>38</v>
      </c>
      <c r="C36" s="3" t="s">
        <v>5</v>
      </c>
      <c r="E36" s="4">
        <v>0</v>
      </c>
      <c r="F36" s="3" t="s">
        <v>38</v>
      </c>
      <c r="G36" s="3" t="s">
        <v>5</v>
      </c>
      <c r="I36" s="4">
        <f>E36+A36</f>
        <v>0</v>
      </c>
      <c r="J36" s="3" t="s">
        <v>38</v>
      </c>
      <c r="K36" s="3" t="s">
        <v>5</v>
      </c>
    </row>
    <row r="37" spans="1:11" x14ac:dyDescent="0.25">
      <c r="A37" s="4">
        <v>0</v>
      </c>
      <c r="B37" s="3" t="s">
        <v>39</v>
      </c>
      <c r="C37" s="3" t="s">
        <v>5</v>
      </c>
      <c r="E37" s="4">
        <v>0</v>
      </c>
      <c r="F37" s="3" t="s">
        <v>39</v>
      </c>
      <c r="G37" s="3" t="s">
        <v>5</v>
      </c>
      <c r="I37" s="4">
        <f>E37+A37</f>
        <v>0</v>
      </c>
      <c r="J37" s="3" t="s">
        <v>39</v>
      </c>
      <c r="K37" s="3" t="s">
        <v>5</v>
      </c>
    </row>
    <row r="38" spans="1:11" x14ac:dyDescent="0.25">
      <c r="A38" s="5" t="s">
        <v>5</v>
      </c>
      <c r="B38" s="5" t="s">
        <v>5</v>
      </c>
      <c r="C38" s="5" t="s">
        <v>5</v>
      </c>
      <c r="E38" s="5" t="s">
        <v>5</v>
      </c>
      <c r="F38" s="5" t="s">
        <v>5</v>
      </c>
      <c r="G38" s="5" t="s">
        <v>5</v>
      </c>
      <c r="I38" s="5" t="s">
        <v>5</v>
      </c>
      <c r="J38" s="5" t="s">
        <v>5</v>
      </c>
      <c r="K38" s="5" t="s">
        <v>5</v>
      </c>
    </row>
    <row r="39" spans="1:11" x14ac:dyDescent="0.25">
      <c r="A39" s="6">
        <f>A37+A36+A33+A32+A31+A30+A29+A27+A28+A26+A25+A22+A21+A20+A16+A15+A12+A11</f>
        <v>450.3511668022237</v>
      </c>
      <c r="B39" s="2" t="s">
        <v>40</v>
      </c>
      <c r="C39" s="2" t="s">
        <v>41</v>
      </c>
      <c r="E39" s="6">
        <f>E37+E36+E33+E32+E31+E30+E29+E27+E28+E26+E25+E22+E21+E20+E16+E15+E12+E11</f>
        <v>1.67</v>
      </c>
      <c r="F39" s="2" t="s">
        <v>40</v>
      </c>
      <c r="G39" s="2" t="s">
        <v>41</v>
      </c>
      <c r="I39" s="6">
        <f>E39+A39</f>
        <v>452.02116680222372</v>
      </c>
      <c r="J39" s="2" t="s">
        <v>40</v>
      </c>
      <c r="K39" s="2" t="s">
        <v>41</v>
      </c>
    </row>
    <row r="40" spans="1:11" x14ac:dyDescent="0.25">
      <c r="A40" s="5" t="s">
        <v>5</v>
      </c>
      <c r="B40" s="5" t="s">
        <v>5</v>
      </c>
      <c r="C40" s="5" t="s">
        <v>5</v>
      </c>
      <c r="E40" s="5" t="s">
        <v>5</v>
      </c>
      <c r="F40" s="5" t="s">
        <v>5</v>
      </c>
      <c r="G40" s="5" t="s">
        <v>5</v>
      </c>
      <c r="I40" s="5" t="s">
        <v>5</v>
      </c>
      <c r="J40" s="5" t="s">
        <v>5</v>
      </c>
      <c r="K40" s="5" t="s">
        <v>5</v>
      </c>
    </row>
    <row r="41" spans="1:11" x14ac:dyDescent="0.25">
      <c r="A41" s="2" t="s">
        <v>5</v>
      </c>
      <c r="B41" s="2" t="s">
        <v>42</v>
      </c>
      <c r="C41" s="2" t="s">
        <v>43</v>
      </c>
      <c r="E41" s="2" t="s">
        <v>5</v>
      </c>
      <c r="F41" s="2" t="s">
        <v>42</v>
      </c>
      <c r="G41" s="2" t="s">
        <v>43</v>
      </c>
      <c r="I41" s="2" t="s">
        <v>5</v>
      </c>
      <c r="J41" s="2" t="s">
        <v>42</v>
      </c>
      <c r="K41" s="2" t="s">
        <v>43</v>
      </c>
    </row>
    <row r="42" spans="1:11" x14ac:dyDescent="0.25">
      <c r="A42" s="3" t="s">
        <v>5</v>
      </c>
      <c r="B42" s="3" t="s">
        <v>44</v>
      </c>
      <c r="C42" s="3" t="s">
        <v>5</v>
      </c>
      <c r="E42" s="3" t="s">
        <v>5</v>
      </c>
      <c r="F42" s="3" t="s">
        <v>44</v>
      </c>
      <c r="G42" s="3" t="s">
        <v>5</v>
      </c>
      <c r="I42" s="3" t="s">
        <v>5</v>
      </c>
      <c r="J42" s="3" t="s">
        <v>44</v>
      </c>
      <c r="K42" s="3" t="s">
        <v>5</v>
      </c>
    </row>
    <row r="43" spans="1:11" x14ac:dyDescent="0.25">
      <c r="A43" s="12">
        <v>0.24</v>
      </c>
      <c r="B43" s="3" t="s">
        <v>45</v>
      </c>
      <c r="C43" s="3" t="s">
        <v>5</v>
      </c>
      <c r="E43" s="12">
        <v>0.01</v>
      </c>
      <c r="F43" s="3" t="s">
        <v>45</v>
      </c>
      <c r="G43" s="3" t="s">
        <v>5</v>
      </c>
      <c r="I43" s="12">
        <v>0.24</v>
      </c>
      <c r="J43" s="3" t="s">
        <v>45</v>
      </c>
      <c r="K43" s="3" t="s">
        <v>5</v>
      </c>
    </row>
    <row r="44" spans="1:11" x14ac:dyDescent="0.25">
      <c r="A44" s="3" t="s">
        <v>5</v>
      </c>
      <c r="B44" s="3" t="s">
        <v>46</v>
      </c>
      <c r="C44" s="3" t="s">
        <v>5</v>
      </c>
      <c r="E44" s="3" t="s">
        <v>5</v>
      </c>
      <c r="F44" s="3" t="s">
        <v>46</v>
      </c>
      <c r="G44" s="3" t="s">
        <v>5</v>
      </c>
      <c r="I44" s="3" t="s">
        <v>5</v>
      </c>
      <c r="J44" s="3" t="s">
        <v>46</v>
      </c>
      <c r="K44" s="3" t="s">
        <v>5</v>
      </c>
    </row>
    <row r="45" spans="1:11" x14ac:dyDescent="0.25">
      <c r="A45" s="4">
        <v>0.33</v>
      </c>
      <c r="B45" s="3" t="s">
        <v>47</v>
      </c>
      <c r="C45" s="3" t="s">
        <v>5</v>
      </c>
      <c r="E45" s="4">
        <v>0.11</v>
      </c>
      <c r="F45" s="3" t="s">
        <v>47</v>
      </c>
      <c r="G45" s="3" t="s">
        <v>5</v>
      </c>
      <c r="I45" s="4">
        <v>0.33</v>
      </c>
      <c r="J45" s="3" t="s">
        <v>47</v>
      </c>
      <c r="K45" s="3" t="s">
        <v>5</v>
      </c>
    </row>
    <row r="46" spans="1:11" x14ac:dyDescent="0.25">
      <c r="A46" s="5" t="s">
        <v>5</v>
      </c>
      <c r="B46" s="5" t="s">
        <v>5</v>
      </c>
      <c r="C46" s="5" t="s">
        <v>5</v>
      </c>
      <c r="E46" s="5" t="s">
        <v>5</v>
      </c>
      <c r="F46" s="5" t="s">
        <v>5</v>
      </c>
      <c r="G46" s="5" t="s">
        <v>5</v>
      </c>
      <c r="I46" s="5" t="s">
        <v>5</v>
      </c>
      <c r="J46" s="5" t="s">
        <v>5</v>
      </c>
      <c r="K46" s="5" t="s">
        <v>5</v>
      </c>
    </row>
    <row r="47" spans="1:11" x14ac:dyDescent="0.25">
      <c r="A47" s="15">
        <v>137193</v>
      </c>
      <c r="B47" s="2" t="s">
        <v>48</v>
      </c>
      <c r="C47" s="2" t="s">
        <v>5</v>
      </c>
      <c r="E47" s="15">
        <v>1484</v>
      </c>
      <c r="F47" s="2" t="s">
        <v>48</v>
      </c>
      <c r="G47" s="2" t="s">
        <v>5</v>
      </c>
      <c r="I47" s="15">
        <f>E47+A47</f>
        <v>138677</v>
      </c>
      <c r="J47" s="2" t="s">
        <v>48</v>
      </c>
      <c r="K47" s="2" t="s">
        <v>5</v>
      </c>
    </row>
    <row r="48" spans="1:11" hidden="1" x14ac:dyDescent="0.25"/>
    <row r="49" spans="1:9" hidden="1" x14ac:dyDescent="0.25"/>
    <row r="50" spans="1:9" hidden="1" x14ac:dyDescent="0.25"/>
    <row r="51" spans="1:9" hidden="1" x14ac:dyDescent="0.25">
      <c r="A51" s="17">
        <v>132994.15856000001</v>
      </c>
      <c r="B51" t="s">
        <v>128</v>
      </c>
      <c r="E51" s="17">
        <v>1443.3609199999999</v>
      </c>
      <c r="I51" s="17">
        <f>E51+A51</f>
        <v>134437.51948000002</v>
      </c>
    </row>
    <row r="52" spans="1:9" hidden="1" x14ac:dyDescent="0.25"/>
    <row r="53" spans="1:9" hidden="1" x14ac:dyDescent="0.25">
      <c r="A53">
        <f>(A47+A51)/2</f>
        <v>135093.57928000001</v>
      </c>
      <c r="E53">
        <f>(E47+E51)/2</f>
        <v>1463.68046</v>
      </c>
      <c r="I53">
        <f>(I47+I51)/2</f>
        <v>136557.25974000001</v>
      </c>
    </row>
    <row r="54" spans="1:9" hidden="1" x14ac:dyDescent="0.25">
      <c r="B54" s="19"/>
    </row>
    <row r="55" spans="1:9" hidden="1" x14ac:dyDescent="0.25">
      <c r="A55" s="18">
        <f>A39/A53</f>
        <v>3.3336237680756759E-3</v>
      </c>
      <c r="E55" s="18">
        <f>E39/E53</f>
        <v>1.1409594140513429E-3</v>
      </c>
      <c r="I55" s="18">
        <f>I39/I53</f>
        <v>3.3101218321373422E-3</v>
      </c>
    </row>
    <row r="56" spans="1:9" hidden="1" x14ac:dyDescent="0.25"/>
    <row r="57" spans="1:9" hidden="1" x14ac:dyDescent="0.25"/>
    <row r="58" spans="1:9" hidden="1" x14ac:dyDescent="0.25">
      <c r="A58" s="19">
        <f>SUM(A25:A33)</f>
        <v>335.38571680222373</v>
      </c>
      <c r="E58" s="19">
        <f>SUM(E25:E33)</f>
        <v>0.15</v>
      </c>
      <c r="I58" s="19">
        <f>SUM(I25:I33)</f>
        <v>335.5357168022237</v>
      </c>
    </row>
    <row r="59" spans="1:9" hidden="1" x14ac:dyDescent="0.25">
      <c r="A59" s="18">
        <f>A58/A47</f>
        <v>2.4446270349232375E-3</v>
      </c>
      <c r="E59" s="18">
        <f>E58/E47</f>
        <v>1.0107816711590297E-4</v>
      </c>
      <c r="I59" s="18">
        <f>I58/I47</f>
        <v>2.4195484240517439E-3</v>
      </c>
    </row>
    <row r="60" spans="1:9" hidden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36"/>
  <sheetViews>
    <sheetView zoomScale="85" zoomScaleNormal="85" workbookViewId="0"/>
  </sheetViews>
  <sheetFormatPr defaultColWidth="9" defaultRowHeight="15" x14ac:dyDescent="0.25"/>
  <cols>
    <col min="1" max="3" width="9" style="8"/>
    <col min="4" max="4" width="12" style="8" customWidth="1"/>
    <col min="5" max="5" width="38" style="8" customWidth="1"/>
    <col min="6" max="6" width="45" style="8" customWidth="1"/>
    <col min="7" max="8" width="9" style="8"/>
    <col min="9" max="9" width="41" style="8" customWidth="1"/>
    <col min="10" max="10" width="40" style="8" customWidth="1"/>
    <col min="11" max="16384" width="9" style="8"/>
  </cols>
  <sheetData>
    <row r="3" spans="2:10" x14ac:dyDescent="0.25">
      <c r="I3" s="9" t="s">
        <v>95</v>
      </c>
      <c r="J3" s="9" t="s">
        <v>94</v>
      </c>
    </row>
    <row r="4" spans="2:10" x14ac:dyDescent="0.25">
      <c r="I4" s="9" t="s">
        <v>2</v>
      </c>
      <c r="J4" s="9" t="s">
        <v>93</v>
      </c>
    </row>
    <row r="5" spans="2:10" x14ac:dyDescent="0.25">
      <c r="I5" s="9" t="s">
        <v>49</v>
      </c>
      <c r="J5" s="9" t="s">
        <v>5</v>
      </c>
    </row>
    <row r="6" spans="2:10" x14ac:dyDescent="0.25">
      <c r="I6" s="9" t="s">
        <v>6</v>
      </c>
      <c r="J6" s="20">
        <f>'נספח 1 '!K6</f>
        <v>45291</v>
      </c>
    </row>
    <row r="8" spans="2:10" x14ac:dyDescent="0.25">
      <c r="D8" s="22">
        <f>'נספח 1 '!I8</f>
        <v>45291</v>
      </c>
      <c r="E8" s="10" t="s">
        <v>50</v>
      </c>
      <c r="F8" s="10" t="s">
        <v>51</v>
      </c>
    </row>
    <row r="9" spans="2:10" x14ac:dyDescent="0.25">
      <c r="D9" s="10" t="s">
        <v>10</v>
      </c>
      <c r="E9" s="10" t="s">
        <v>5</v>
      </c>
      <c r="F9" s="10" t="s">
        <v>5</v>
      </c>
    </row>
    <row r="10" spans="2:10" x14ac:dyDescent="0.25">
      <c r="D10" s="11" t="s">
        <v>5</v>
      </c>
      <c r="E10" s="11" t="s">
        <v>52</v>
      </c>
      <c r="F10" s="11" t="s">
        <v>53</v>
      </c>
    </row>
    <row r="11" spans="2:10" x14ac:dyDescent="0.25">
      <c r="D11" s="13" t="s">
        <v>5</v>
      </c>
      <c r="E11" s="13" t="s">
        <v>5</v>
      </c>
      <c r="F11" s="13" t="s">
        <v>54</v>
      </c>
    </row>
    <row r="12" spans="2:10" x14ac:dyDescent="0.25">
      <c r="D12" s="13" t="s">
        <v>5</v>
      </c>
      <c r="E12" s="13" t="s">
        <v>5</v>
      </c>
      <c r="F12" s="13" t="s">
        <v>55</v>
      </c>
    </row>
    <row r="13" spans="2:10" x14ac:dyDescent="0.25">
      <c r="C13" s="31"/>
      <c r="D13" s="16">
        <v>53.76</v>
      </c>
      <c r="E13" s="14" t="s">
        <v>96</v>
      </c>
      <c r="F13" s="14" t="s">
        <v>5</v>
      </c>
    </row>
    <row r="14" spans="2:10" x14ac:dyDescent="0.25">
      <c r="C14" s="31"/>
      <c r="D14" s="16">
        <v>62.73</v>
      </c>
      <c r="E14" s="14" t="s">
        <v>56</v>
      </c>
      <c r="F14" s="14" t="s">
        <v>5</v>
      </c>
    </row>
    <row r="15" spans="2:10" x14ac:dyDescent="0.25">
      <c r="B15" s="31"/>
      <c r="C15" s="37"/>
      <c r="D15" s="15">
        <f>SUM(D13:D14)</f>
        <v>116.49</v>
      </c>
      <c r="E15" s="11" t="s">
        <v>5</v>
      </c>
      <c r="F15" s="11" t="s">
        <v>57</v>
      </c>
    </row>
    <row r="16" spans="2:10" x14ac:dyDescent="0.25">
      <c r="D16" s="14" t="s">
        <v>5</v>
      </c>
      <c r="E16" s="14" t="s">
        <v>5</v>
      </c>
      <c r="F16" s="14" t="s">
        <v>5</v>
      </c>
    </row>
    <row r="17" spans="4:6" x14ac:dyDescent="0.25">
      <c r="D17" s="11" t="s">
        <v>5</v>
      </c>
      <c r="E17" s="11" t="s">
        <v>5</v>
      </c>
      <c r="F17" s="11" t="s">
        <v>58</v>
      </c>
    </row>
    <row r="18" spans="4:6" x14ac:dyDescent="0.25">
      <c r="D18" s="13" t="s">
        <v>5</v>
      </c>
      <c r="E18" s="13" t="s">
        <v>5</v>
      </c>
      <c r="F18" s="13" t="s">
        <v>54</v>
      </c>
    </row>
    <row r="19" spans="4:6" x14ac:dyDescent="0.25">
      <c r="D19" s="13" t="s">
        <v>5</v>
      </c>
      <c r="E19" s="13" t="s">
        <v>5</v>
      </c>
      <c r="F19" s="13" t="s">
        <v>55</v>
      </c>
    </row>
    <row r="20" spans="4:6" x14ac:dyDescent="0.25">
      <c r="D20" s="16"/>
      <c r="E20" s="14"/>
      <c r="F20" s="14"/>
    </row>
    <row r="21" spans="4:6" x14ac:dyDescent="0.25">
      <c r="D21" s="15"/>
      <c r="E21" s="11" t="s">
        <v>5</v>
      </c>
      <c r="F21" s="11" t="s">
        <v>59</v>
      </c>
    </row>
    <row r="22" spans="4:6" x14ac:dyDescent="0.25">
      <c r="D22" s="14" t="s">
        <v>5</v>
      </c>
      <c r="E22" s="14" t="s">
        <v>5</v>
      </c>
      <c r="F22" s="14" t="s">
        <v>5</v>
      </c>
    </row>
    <row r="23" spans="4:6" x14ac:dyDescent="0.25">
      <c r="D23" s="11" t="s">
        <v>5</v>
      </c>
      <c r="E23" s="11" t="s">
        <v>60</v>
      </c>
      <c r="F23" s="11" t="s">
        <v>61</v>
      </c>
    </row>
    <row r="24" spans="4:6" x14ac:dyDescent="0.25">
      <c r="D24" s="15">
        <v>0</v>
      </c>
      <c r="E24" s="11" t="s">
        <v>62</v>
      </c>
      <c r="F24" s="11" t="s">
        <v>63</v>
      </c>
    </row>
    <row r="25" spans="4:6" x14ac:dyDescent="0.25">
      <c r="D25" s="14" t="s">
        <v>5</v>
      </c>
      <c r="E25" s="14" t="s">
        <v>5</v>
      </c>
      <c r="F25" s="14" t="s">
        <v>5</v>
      </c>
    </row>
    <row r="26" spans="4:6" x14ac:dyDescent="0.25">
      <c r="D26" s="11" t="s">
        <v>5</v>
      </c>
      <c r="E26" s="11" t="s">
        <v>5</v>
      </c>
      <c r="F26" s="11" t="s">
        <v>64</v>
      </c>
    </row>
    <row r="27" spans="4:6" x14ac:dyDescent="0.25">
      <c r="D27" s="15">
        <v>0</v>
      </c>
      <c r="E27" s="11" t="s">
        <v>5</v>
      </c>
      <c r="F27" s="11" t="s">
        <v>65</v>
      </c>
    </row>
    <row r="28" spans="4:6" x14ac:dyDescent="0.25">
      <c r="D28" s="14" t="s">
        <v>5</v>
      </c>
      <c r="E28" s="14" t="s">
        <v>5</v>
      </c>
      <c r="F28" s="14" t="s">
        <v>5</v>
      </c>
    </row>
    <row r="29" spans="4:6" x14ac:dyDescent="0.25">
      <c r="D29" s="11" t="s">
        <v>5</v>
      </c>
      <c r="E29" s="11" t="s">
        <v>5</v>
      </c>
      <c r="F29" s="11" t="s">
        <v>66</v>
      </c>
    </row>
    <row r="30" spans="4:6" x14ac:dyDescent="0.25">
      <c r="D30" s="15">
        <v>0</v>
      </c>
      <c r="E30" s="11" t="s">
        <v>5</v>
      </c>
      <c r="F30" s="11" t="s">
        <v>67</v>
      </c>
    </row>
    <row r="31" spans="4:6" x14ac:dyDescent="0.25">
      <c r="D31" s="14" t="s">
        <v>5</v>
      </c>
      <c r="E31" s="14" t="s">
        <v>5</v>
      </c>
      <c r="F31" s="14" t="s">
        <v>5</v>
      </c>
    </row>
    <row r="32" spans="4:6" x14ac:dyDescent="0.25">
      <c r="D32" s="11" t="s">
        <v>5</v>
      </c>
      <c r="E32" s="11" t="s">
        <v>5</v>
      </c>
      <c r="F32" s="11" t="s">
        <v>68</v>
      </c>
    </row>
    <row r="33" spans="4:6" x14ac:dyDescent="0.25">
      <c r="D33" s="15">
        <v>0</v>
      </c>
      <c r="E33" s="11" t="s">
        <v>5</v>
      </c>
      <c r="F33" s="11" t="s">
        <v>69</v>
      </c>
    </row>
    <row r="34" spans="4:6" x14ac:dyDescent="0.25">
      <c r="D34" s="14" t="s">
        <v>5</v>
      </c>
      <c r="E34" s="14" t="s">
        <v>5</v>
      </c>
      <c r="F34" s="14" t="s">
        <v>5</v>
      </c>
    </row>
    <row r="35" spans="4:6" x14ac:dyDescent="0.25">
      <c r="D35" s="15">
        <f>D15+D21</f>
        <v>116.49</v>
      </c>
      <c r="E35" s="11" t="s">
        <v>5</v>
      </c>
      <c r="F35" s="11" t="s">
        <v>70</v>
      </c>
    </row>
    <row r="36" spans="4:6" x14ac:dyDescent="0.25">
      <c r="D36" s="15">
        <f>'נספח 1 '!I47</f>
        <v>138677</v>
      </c>
      <c r="E36" s="11" t="s">
        <v>5</v>
      </c>
      <c r="F36" s="11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3:K79"/>
  <sheetViews>
    <sheetView zoomScale="90" zoomScaleNormal="90" workbookViewId="0"/>
  </sheetViews>
  <sheetFormatPr defaultColWidth="9" defaultRowHeight="15" x14ac:dyDescent="0.25"/>
  <cols>
    <col min="1" max="3" width="9" style="8"/>
    <col min="4" max="4" width="12" style="8" customWidth="1"/>
    <col min="5" max="5" width="38" style="8" customWidth="1"/>
    <col min="6" max="6" width="40" style="8" customWidth="1"/>
    <col min="7" max="8" width="9" style="8"/>
    <col min="9" max="9" width="41" style="8" customWidth="1"/>
    <col min="10" max="10" width="40" style="8" customWidth="1"/>
    <col min="11" max="16384" width="9" style="8"/>
  </cols>
  <sheetData>
    <row r="3" spans="4:10" x14ac:dyDescent="0.25">
      <c r="I3" s="9" t="s">
        <v>95</v>
      </c>
      <c r="J3" s="9" t="s">
        <v>94</v>
      </c>
    </row>
    <row r="4" spans="4:10" x14ac:dyDescent="0.25">
      <c r="I4" s="9" t="s">
        <v>2</v>
      </c>
      <c r="J4" s="9" t="s">
        <v>93</v>
      </c>
    </row>
    <row r="5" spans="4:10" x14ac:dyDescent="0.25">
      <c r="I5" s="9" t="s">
        <v>71</v>
      </c>
      <c r="J5" s="9" t="s">
        <v>5</v>
      </c>
    </row>
    <row r="6" spans="4:10" x14ac:dyDescent="0.25">
      <c r="I6" s="9" t="s">
        <v>6</v>
      </c>
      <c r="J6" s="20">
        <f>'נספח 1 '!K6</f>
        <v>45291</v>
      </c>
    </row>
    <row r="8" spans="4:10" x14ac:dyDescent="0.25">
      <c r="D8" s="22">
        <f>'נספח 1 '!I8</f>
        <v>45291</v>
      </c>
      <c r="E8" s="10" t="s">
        <v>50</v>
      </c>
      <c r="F8" s="10" t="s">
        <v>72</v>
      </c>
    </row>
    <row r="9" spans="4:10" x14ac:dyDescent="0.25">
      <c r="D9" s="10" t="s">
        <v>10</v>
      </c>
      <c r="E9" s="10" t="s">
        <v>5</v>
      </c>
      <c r="F9" s="10" t="s">
        <v>5</v>
      </c>
    </row>
    <row r="10" spans="4:10" x14ac:dyDescent="0.25">
      <c r="D10" s="11" t="s">
        <v>5</v>
      </c>
      <c r="E10" s="11" t="s">
        <v>5</v>
      </c>
      <c r="F10" s="11" t="s">
        <v>73</v>
      </c>
    </row>
    <row r="11" spans="4:10" x14ac:dyDescent="0.25">
      <c r="D11" s="29" t="s">
        <v>5</v>
      </c>
      <c r="E11" s="29" t="s">
        <v>5</v>
      </c>
      <c r="F11" s="29" t="s">
        <v>122</v>
      </c>
    </row>
    <row r="12" spans="4:10" x14ac:dyDescent="0.25">
      <c r="D12" s="24">
        <v>2.8484406</v>
      </c>
      <c r="E12" s="25" t="s">
        <v>129</v>
      </c>
      <c r="F12" s="14" t="s">
        <v>5</v>
      </c>
    </row>
    <row r="13" spans="4:10" x14ac:dyDescent="0.25">
      <c r="D13" s="24">
        <v>2.0649789999999997</v>
      </c>
      <c r="E13" s="25" t="s">
        <v>130</v>
      </c>
      <c r="F13" s="14" t="s">
        <v>5</v>
      </c>
    </row>
    <row r="14" spans="4:10" x14ac:dyDescent="0.25">
      <c r="D14" s="24">
        <v>4.194</v>
      </c>
      <c r="E14" s="25" t="s">
        <v>125</v>
      </c>
      <c r="F14" s="14"/>
    </row>
    <row r="15" spans="4:10" x14ac:dyDescent="0.25">
      <c r="D15" s="24">
        <v>9.6826533333333344</v>
      </c>
      <c r="E15" s="25" t="s">
        <v>131</v>
      </c>
      <c r="F15" s="14"/>
    </row>
    <row r="16" spans="4:10" x14ac:dyDescent="0.25">
      <c r="D16" s="24">
        <v>10.779120000000001</v>
      </c>
      <c r="E16" s="25" t="s">
        <v>132</v>
      </c>
      <c r="F16" s="14" t="s">
        <v>5</v>
      </c>
    </row>
    <row r="17" spans="4:6" x14ac:dyDescent="0.25">
      <c r="D17" s="24">
        <v>17.048200000000001</v>
      </c>
      <c r="E17" s="25" t="s">
        <v>133</v>
      </c>
      <c r="F17" s="14" t="s">
        <v>5</v>
      </c>
    </row>
    <row r="18" spans="4:6" x14ac:dyDescent="0.25">
      <c r="D18" s="29" t="s">
        <v>5</v>
      </c>
      <c r="E18" s="29" t="s">
        <v>5</v>
      </c>
      <c r="F18" s="29" t="s">
        <v>123</v>
      </c>
    </row>
    <row r="19" spans="4:6" x14ac:dyDescent="0.25">
      <c r="D19" s="24">
        <v>11.183532</v>
      </c>
      <c r="E19" s="25" t="s">
        <v>124</v>
      </c>
      <c r="F19" s="14"/>
    </row>
    <row r="20" spans="4:6" x14ac:dyDescent="0.25">
      <c r="D20" s="24">
        <v>12.855968000000001</v>
      </c>
      <c r="E20" s="25" t="s">
        <v>134</v>
      </c>
      <c r="F20" s="14"/>
    </row>
    <row r="21" spans="4:6" x14ac:dyDescent="0.25">
      <c r="D21" s="24">
        <v>19.362746199999997</v>
      </c>
      <c r="E21" s="25" t="s">
        <v>135</v>
      </c>
      <c r="F21" s="14"/>
    </row>
    <row r="22" spans="4:6" x14ac:dyDescent="0.25">
      <c r="D22" s="24">
        <v>13.795541799999999</v>
      </c>
      <c r="E22" s="25" t="s">
        <v>136</v>
      </c>
      <c r="F22" s="14"/>
    </row>
    <row r="23" spans="4:6" x14ac:dyDescent="0.25">
      <c r="D23" s="24">
        <v>15.452013999999998</v>
      </c>
      <c r="E23" s="25" t="s">
        <v>137</v>
      </c>
      <c r="F23" s="14"/>
    </row>
    <row r="24" spans="4:6" x14ac:dyDescent="0.25">
      <c r="D24" s="24">
        <v>7.0899588000000007</v>
      </c>
      <c r="E24" s="25" t="s">
        <v>138</v>
      </c>
      <c r="F24" s="14"/>
    </row>
    <row r="25" spans="4:6" x14ac:dyDescent="0.25">
      <c r="D25" s="24">
        <v>10.6395746</v>
      </c>
      <c r="E25" s="25" t="s">
        <v>139</v>
      </c>
      <c r="F25" s="14"/>
    </row>
    <row r="26" spans="4:6" x14ac:dyDescent="0.25">
      <c r="D26" s="24">
        <v>19.281737</v>
      </c>
      <c r="E26" s="25" t="s">
        <v>126</v>
      </c>
      <c r="F26" s="14"/>
    </row>
    <row r="27" spans="4:6" x14ac:dyDescent="0.25">
      <c r="D27" s="24">
        <v>15.452934000000001</v>
      </c>
      <c r="E27" s="25" t="s">
        <v>140</v>
      </c>
      <c r="F27" s="14"/>
    </row>
    <row r="28" spans="4:6" x14ac:dyDescent="0.25">
      <c r="D28" s="24">
        <v>12.333149333333335</v>
      </c>
      <c r="E28" s="25" t="s">
        <v>141</v>
      </c>
      <c r="F28" s="14"/>
    </row>
    <row r="29" spans="4:6" x14ac:dyDescent="0.25">
      <c r="D29" s="24">
        <v>1.516154928</v>
      </c>
      <c r="E29" s="25" t="s">
        <v>121</v>
      </c>
      <c r="F29" s="14"/>
    </row>
    <row r="30" spans="4:6" x14ac:dyDescent="0.25">
      <c r="D30" s="24">
        <v>8.5757551200000002</v>
      </c>
      <c r="E30" s="25" t="s">
        <v>142</v>
      </c>
      <c r="F30" s="14"/>
    </row>
    <row r="31" spans="4:6" x14ac:dyDescent="0.25">
      <c r="D31" s="24">
        <v>10.811162749315068</v>
      </c>
      <c r="E31" s="25" t="s">
        <v>110</v>
      </c>
      <c r="F31" s="14"/>
    </row>
    <row r="32" spans="4:6" x14ac:dyDescent="0.25">
      <c r="D32" s="24">
        <v>3.6038742562004265</v>
      </c>
      <c r="E32" s="25" t="s">
        <v>120</v>
      </c>
      <c r="F32" s="14"/>
    </row>
    <row r="33" spans="4:6" x14ac:dyDescent="0.25">
      <c r="D33" s="24">
        <v>8.5110956000000009</v>
      </c>
      <c r="E33" s="25" t="s">
        <v>143</v>
      </c>
      <c r="F33" s="14"/>
    </row>
    <row r="34" spans="4:6" x14ac:dyDescent="0.25">
      <c r="D34" s="15">
        <f>SUM(D12:D33)</f>
        <v>217.0825913201821</v>
      </c>
      <c r="E34" s="11" t="s">
        <v>5</v>
      </c>
      <c r="F34" s="11" t="s">
        <v>74</v>
      </c>
    </row>
    <row r="35" spans="4:6" x14ac:dyDescent="0.25">
      <c r="D35" s="14" t="s">
        <v>5</v>
      </c>
      <c r="E35" s="14" t="s">
        <v>5</v>
      </c>
      <c r="F35" s="14" t="s">
        <v>5</v>
      </c>
    </row>
    <row r="36" spans="4:6" x14ac:dyDescent="0.25">
      <c r="D36" s="11" t="s">
        <v>5</v>
      </c>
      <c r="E36" s="11" t="s">
        <v>5</v>
      </c>
      <c r="F36" s="11" t="s">
        <v>75</v>
      </c>
    </row>
    <row r="37" spans="4:6" x14ac:dyDescent="0.25">
      <c r="D37" s="15">
        <v>0</v>
      </c>
      <c r="E37" s="11" t="s">
        <v>5</v>
      </c>
      <c r="F37" s="11" t="s">
        <v>76</v>
      </c>
    </row>
    <row r="38" spans="4:6" x14ac:dyDescent="0.25">
      <c r="D38" s="14" t="s">
        <v>5</v>
      </c>
      <c r="E38" s="14" t="s">
        <v>5</v>
      </c>
      <c r="F38" s="14" t="s">
        <v>5</v>
      </c>
    </row>
    <row r="39" spans="4:6" x14ac:dyDescent="0.25">
      <c r="D39" s="11" t="s">
        <v>5</v>
      </c>
      <c r="E39" s="11" t="s">
        <v>5</v>
      </c>
      <c r="F39" s="11" t="s">
        <v>77</v>
      </c>
    </row>
    <row r="40" spans="4:6" x14ac:dyDescent="0.25">
      <c r="D40" s="15">
        <v>0</v>
      </c>
      <c r="E40" s="11" t="s">
        <v>5</v>
      </c>
      <c r="F40" s="11" t="s">
        <v>78</v>
      </c>
    </row>
    <row r="41" spans="4:6" x14ac:dyDescent="0.25">
      <c r="D41" s="14" t="s">
        <v>5</v>
      </c>
      <c r="E41" s="14" t="s">
        <v>5</v>
      </c>
      <c r="F41" s="14" t="s">
        <v>5</v>
      </c>
    </row>
    <row r="42" spans="4:6" x14ac:dyDescent="0.25">
      <c r="D42" s="11" t="s">
        <v>5</v>
      </c>
      <c r="E42" s="11" t="s">
        <v>5</v>
      </c>
      <c r="F42" s="11" t="s">
        <v>79</v>
      </c>
    </row>
    <row r="43" spans="4:6" x14ac:dyDescent="0.25">
      <c r="D43" s="13" t="s">
        <v>5</v>
      </c>
      <c r="E43" s="13" t="s">
        <v>5</v>
      </c>
      <c r="F43" s="13" t="s">
        <v>80</v>
      </c>
    </row>
    <row r="44" spans="4:6" x14ac:dyDescent="0.25">
      <c r="D44" s="13" t="s">
        <v>5</v>
      </c>
      <c r="E44" s="13" t="s">
        <v>5</v>
      </c>
      <c r="F44" s="13" t="s">
        <v>81</v>
      </c>
    </row>
    <row r="45" spans="4:6" x14ac:dyDescent="0.25">
      <c r="D45" s="35">
        <v>1.6893898969796706</v>
      </c>
      <c r="E45" s="25" t="s">
        <v>104</v>
      </c>
      <c r="F45" s="14"/>
    </row>
    <row r="46" spans="4:6" x14ac:dyDescent="0.25">
      <c r="D46" s="35">
        <v>6.5124202698499438</v>
      </c>
      <c r="E46" s="25" t="s">
        <v>111</v>
      </c>
      <c r="F46" s="14"/>
    </row>
    <row r="47" spans="4:6" x14ac:dyDescent="0.25">
      <c r="D47" s="35">
        <v>10.054290045374655</v>
      </c>
      <c r="E47" s="25" t="s">
        <v>105</v>
      </c>
      <c r="F47" s="14"/>
    </row>
    <row r="48" spans="4:6" x14ac:dyDescent="0.25">
      <c r="D48" s="35">
        <v>5.3336697920222882</v>
      </c>
      <c r="E48" s="25" t="s">
        <v>106</v>
      </c>
      <c r="F48" s="14"/>
    </row>
    <row r="49" spans="4:11" x14ac:dyDescent="0.25">
      <c r="D49" s="35">
        <v>5.9624227500908233</v>
      </c>
      <c r="E49" s="25" t="s">
        <v>107</v>
      </c>
      <c r="F49" s="14"/>
      <c r="J49"/>
      <c r="K49"/>
    </row>
    <row r="50" spans="4:11" x14ac:dyDescent="0.25">
      <c r="D50" s="35">
        <v>2.9836241556718477</v>
      </c>
      <c r="E50" s="25" t="s">
        <v>108</v>
      </c>
      <c r="F50" s="14"/>
      <c r="J50"/>
      <c r="K50"/>
    </row>
    <row r="51" spans="4:11" x14ac:dyDescent="0.25">
      <c r="D51" s="13"/>
      <c r="E51" s="13"/>
      <c r="F51" s="13"/>
      <c r="J51"/>
      <c r="K51"/>
    </row>
    <row r="52" spans="4:11" x14ac:dyDescent="0.25">
      <c r="D52" s="13"/>
      <c r="E52" s="13"/>
      <c r="F52" s="13"/>
      <c r="J52"/>
      <c r="K52"/>
    </row>
    <row r="53" spans="4:11" x14ac:dyDescent="0.25">
      <c r="D53" s="13"/>
      <c r="E53" s="13"/>
      <c r="F53" s="13"/>
    </row>
    <row r="54" spans="4:11" x14ac:dyDescent="0.25">
      <c r="D54" s="15">
        <f>SUM(D45:D50)</f>
        <v>32.535816909989229</v>
      </c>
      <c r="E54" s="11" t="s">
        <v>5</v>
      </c>
      <c r="F54" s="11" t="s">
        <v>82</v>
      </c>
      <c r="H54" s="32"/>
      <c r="I54" s="31"/>
      <c r="J54" s="30"/>
    </row>
    <row r="55" spans="4:11" x14ac:dyDescent="0.25">
      <c r="D55" s="14" t="s">
        <v>5</v>
      </c>
      <c r="E55" s="14" t="s">
        <v>5</v>
      </c>
      <c r="F55" s="14" t="s">
        <v>5</v>
      </c>
      <c r="H55" s="32"/>
      <c r="I55" s="31"/>
      <c r="J55" s="30"/>
    </row>
    <row r="56" spans="4:11" x14ac:dyDescent="0.25">
      <c r="D56" s="11" t="s">
        <v>5</v>
      </c>
      <c r="E56" s="11" t="s">
        <v>5</v>
      </c>
      <c r="F56" s="11" t="s">
        <v>83</v>
      </c>
      <c r="H56" s="32"/>
      <c r="I56" s="31"/>
      <c r="J56" s="30"/>
    </row>
    <row r="57" spans="4:11" x14ac:dyDescent="0.25">
      <c r="D57" s="13" t="s">
        <v>5</v>
      </c>
      <c r="E57" s="13" t="s">
        <v>5</v>
      </c>
      <c r="F57" s="13" t="s">
        <v>84</v>
      </c>
      <c r="H57" s="32"/>
      <c r="I57" s="31"/>
      <c r="J57" s="30"/>
    </row>
    <row r="58" spans="4:11" x14ac:dyDescent="0.25">
      <c r="D58" s="24">
        <v>0.38</v>
      </c>
      <c r="E58" s="27" t="s">
        <v>127</v>
      </c>
      <c r="F58" s="14" t="s">
        <v>5</v>
      </c>
    </row>
    <row r="59" spans="4:11" x14ac:dyDescent="0.25">
      <c r="D59" s="24">
        <v>0.36</v>
      </c>
      <c r="E59" s="25" t="s">
        <v>99</v>
      </c>
      <c r="F59" s="14" t="s">
        <v>5</v>
      </c>
    </row>
    <row r="60" spans="4:11" x14ac:dyDescent="0.25">
      <c r="D60" s="24">
        <v>0.54</v>
      </c>
      <c r="E60" s="25" t="s">
        <v>109</v>
      </c>
      <c r="F60" s="14"/>
    </row>
    <row r="61" spans="4:11" x14ac:dyDescent="0.25">
      <c r="D61" s="24">
        <v>0.56999999999999995</v>
      </c>
      <c r="E61" s="25" t="s">
        <v>119</v>
      </c>
      <c r="F61" s="14"/>
    </row>
    <row r="62" spans="4:11" x14ac:dyDescent="0.25">
      <c r="D62" s="36" t="s">
        <v>5</v>
      </c>
      <c r="E62" s="13" t="s">
        <v>5</v>
      </c>
      <c r="F62" s="13" t="s">
        <v>85</v>
      </c>
    </row>
    <row r="63" spans="4:11" x14ac:dyDescent="0.25">
      <c r="D63" s="35">
        <v>12.202768542098095</v>
      </c>
      <c r="E63" s="25" t="s">
        <v>112</v>
      </c>
      <c r="F63" s="14" t="s">
        <v>5</v>
      </c>
    </row>
    <row r="64" spans="4:11" x14ac:dyDescent="0.25">
      <c r="D64" s="35">
        <v>16.808416071369585</v>
      </c>
      <c r="E64" s="25" t="s">
        <v>113</v>
      </c>
      <c r="F64" s="14"/>
    </row>
    <row r="65" spans="4:6" x14ac:dyDescent="0.25">
      <c r="D65" s="35">
        <v>1.3270621178499997</v>
      </c>
      <c r="E65" s="25" t="s">
        <v>100</v>
      </c>
      <c r="F65" s="14"/>
    </row>
    <row r="66" spans="4:6" x14ac:dyDescent="0.25">
      <c r="D66" s="35">
        <v>6.6338262123707938</v>
      </c>
      <c r="E66" s="25" t="s">
        <v>114</v>
      </c>
      <c r="F66" s="14"/>
    </row>
    <row r="67" spans="4:6" x14ac:dyDescent="0.25">
      <c r="D67" s="35">
        <v>10.1103113744</v>
      </c>
      <c r="E67" s="25" t="s">
        <v>115</v>
      </c>
      <c r="F67" s="14"/>
    </row>
    <row r="68" spans="4:6" x14ac:dyDescent="0.25">
      <c r="D68" s="35">
        <v>0.12257426808219177</v>
      </c>
      <c r="E68" s="25" t="s">
        <v>144</v>
      </c>
      <c r="F68" s="14" t="s">
        <v>5</v>
      </c>
    </row>
    <row r="69" spans="4:6" x14ac:dyDescent="0.25">
      <c r="D69" s="35">
        <v>0.49119253783972594</v>
      </c>
      <c r="E69" s="25" t="s">
        <v>116</v>
      </c>
      <c r="F69" s="14"/>
    </row>
    <row r="70" spans="4:6" x14ac:dyDescent="0.25">
      <c r="D70" s="35">
        <v>12.062788543379918</v>
      </c>
      <c r="E70" s="25" t="s">
        <v>101</v>
      </c>
      <c r="F70" s="14"/>
    </row>
    <row r="71" spans="4:6" x14ac:dyDescent="0.25">
      <c r="D71" s="35">
        <v>1.3870145782451231</v>
      </c>
      <c r="E71" s="25" t="s">
        <v>102</v>
      </c>
      <c r="F71" s="14"/>
    </row>
    <row r="72" spans="4:6" x14ac:dyDescent="0.25">
      <c r="D72" s="35">
        <v>16.6066041212617</v>
      </c>
      <c r="E72" s="25" t="s">
        <v>117</v>
      </c>
      <c r="F72" s="14"/>
    </row>
    <row r="73" spans="4:6" x14ac:dyDescent="0.25">
      <c r="D73" s="35">
        <v>3.2613671264128761</v>
      </c>
      <c r="E73" s="25" t="s">
        <v>118</v>
      </c>
      <c r="F73" s="14"/>
    </row>
    <row r="74" spans="4:6" x14ac:dyDescent="0.25">
      <c r="D74" s="35">
        <v>2.5019434436178076</v>
      </c>
      <c r="E74" s="25" t="s">
        <v>103</v>
      </c>
      <c r="F74" s="14"/>
    </row>
    <row r="75" spans="4:6" x14ac:dyDescent="0.25">
      <c r="D75" s="35">
        <v>0.54517679880131509</v>
      </c>
      <c r="E75" s="25" t="s">
        <v>145</v>
      </c>
      <c r="F75" s="14"/>
    </row>
    <row r="76" spans="4:6" x14ac:dyDescent="0.25">
      <c r="D76" s="15">
        <f>SUM(D58:D75)</f>
        <v>85.911045735729118</v>
      </c>
      <c r="E76" s="11" t="s">
        <v>5</v>
      </c>
      <c r="F76" s="11" t="s">
        <v>86</v>
      </c>
    </row>
    <row r="77" spans="4:6" x14ac:dyDescent="0.25">
      <c r="D77" s="33">
        <f>SUM(D58:D76)</f>
        <v>171.82209147145824</v>
      </c>
      <c r="E77" s="11" t="s">
        <v>5</v>
      </c>
      <c r="F77" s="11" t="s">
        <v>97</v>
      </c>
    </row>
    <row r="78" spans="4:6" x14ac:dyDescent="0.25">
      <c r="D78" s="15">
        <f>D77+D54+D34</f>
        <v>421.44049970162956</v>
      </c>
      <c r="E78" s="11" t="s">
        <v>5</v>
      </c>
      <c r="F78" s="11" t="s">
        <v>87</v>
      </c>
    </row>
    <row r="79" spans="4:6" x14ac:dyDescent="0.25">
      <c r="D79" s="15">
        <f>'נספח 1 '!I47</f>
        <v>138677</v>
      </c>
      <c r="E79" s="11" t="s">
        <v>5</v>
      </c>
      <c r="F79" s="1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 </vt:lpstr>
      <vt:lpstr>נספח 2מצרפי</vt:lpstr>
      <vt:lpstr> מצרפי נספח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יעל אביחיל</cp:lastModifiedBy>
  <dcterms:created xsi:type="dcterms:W3CDTF">2021-05-13T17:58:03Z</dcterms:created>
  <dcterms:modified xsi:type="dcterms:W3CDTF">2024-02-18T08:33:41Z</dcterms:modified>
</cp:coreProperties>
</file>